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anielaIozsa\Desktop\"/>
    </mc:Choice>
  </mc:AlternateContent>
  <bookViews>
    <workbookView xWindow="0" yWindow="0" windowWidth="23016" windowHeight="9168" activeTab="1"/>
  </bookViews>
  <sheets>
    <sheet name="Referat" sheetId="1" r:id="rId1"/>
    <sheet name="Anexa" sheetId="2" r:id="rId2"/>
  </sheets>
  <definedNames>
    <definedName name="xx_altasursa_numerar" localSheetId="1">Anexa!#REF!</definedName>
    <definedName name="xx_altasursa_numerar">Referat!#REF!</definedName>
    <definedName name="xx_altele_numerar" localSheetId="1">Anexa!#REF!</definedName>
    <definedName name="xx_altele_numerar">Referat!$C$18</definedName>
    <definedName name="xx_buget_numerar" localSheetId="1">Anexa!#REF!</definedName>
    <definedName name="xx_buget_numerar">Referat!$C$14</definedName>
    <definedName name="xx_cantitate" localSheetId="1">Anexa!$D$12</definedName>
    <definedName name="xx_cantitate">Referat!#REF!</definedName>
    <definedName name="xx_cercetare_numerar" localSheetId="1">Anexa!#REF!</definedName>
    <definedName name="xx_cercetare_numerar">Referat!$C$16</definedName>
    <definedName name="xx_cod_cpv" localSheetId="1">Anexa!#REF!</definedName>
    <definedName name="xx_cod_cpv">Referat!#REF!</definedName>
    <definedName name="xx_data_etapa_finala" localSheetId="1">Anexa!#REF!</definedName>
    <definedName name="xx_data_etapa_finala">Referat!#REF!</definedName>
    <definedName name="xx_data_propusa" localSheetId="1">Anexa!#REF!</definedName>
    <definedName name="xx_data_propusa">Referat!$C$30</definedName>
    <definedName name="xx_denumire_produs" localSheetId="1">Anexa!$B$12</definedName>
    <definedName name="xx_denumire_produs">Referat!#REF!</definedName>
    <definedName name="xx_departament" localSheetId="1">Anexa!#REF!</definedName>
    <definedName name="xx_departament">Referat!#REF!</definedName>
    <definedName name="xx_directia_generala" localSheetId="1">Anexa!#REF!</definedName>
    <definedName name="xx_directia_generala">Referat!$E$6</definedName>
    <definedName name="xx_director_financiar_contabil" localSheetId="1">Anexa!#REF!</definedName>
    <definedName name="xx_director_financiar_contabil">Referat!$E$8</definedName>
    <definedName name="xx_email_gestionar" localSheetId="1">Anexa!#REF!</definedName>
    <definedName name="xx_email_gestionar">Referat!#REF!</definedName>
    <definedName name="xx_email_solicitant" localSheetId="1">Anexa!#REF!</definedName>
    <definedName name="xx_email_solicitant">Referat!$F$26</definedName>
    <definedName name="xx_facultate_unitate_cercetare" localSheetId="1">Anexa!$A$3</definedName>
    <definedName name="xx_facultate_unitate_cercetare">Referat!$A$3</definedName>
    <definedName name="xx_gestionar_nume_complet" localSheetId="1">Anexa!#REF!</definedName>
    <definedName name="xx_gestionar_nume_complet">Referat!#REF!</definedName>
    <definedName name="xx_gestionar_nume_complet." localSheetId="1">Anexa!#REF!</definedName>
    <definedName name="xx_gestionar_nume_complet.">Referat!#REF!</definedName>
    <definedName name="xx_nr_crt" localSheetId="1">Anexa!$A$12</definedName>
    <definedName name="xx_nr_crt">Referat!#REF!</definedName>
    <definedName name="xx_numar_din_data" localSheetId="1">Anexa!#REF!</definedName>
    <definedName name="xx_numar_din_data">Referat!$C$6</definedName>
    <definedName name="xx_numar_inregistrareDGA" localSheetId="1">Anexa!#REF!</definedName>
    <definedName name="xx_numar_inregistrareDGA">Referat!#REF!</definedName>
    <definedName name="xx_nume_prenume_semnatar_document" localSheetId="1">Anexa!$B$42</definedName>
    <definedName name="xx_nume_prenume_semnatar_document">Referat!$B$27</definedName>
    <definedName name="xx_prCT_numerar" localSheetId="1">Anexa!#REF!</definedName>
    <definedName name="xx_prCT_numerar">Referat!#REF!</definedName>
    <definedName name="xx_prettotal" localSheetId="1">Anexa!$F$12</definedName>
    <definedName name="xx_prettotal">Referat!#REF!</definedName>
    <definedName name="xx_pretunitate" localSheetId="1">Anexa!$E$12</definedName>
    <definedName name="xx_pretunitate">Referat!#REF!</definedName>
    <definedName name="xx_prFEx_numerar" localSheetId="1">Anexa!#REF!</definedName>
    <definedName name="xx_prFEx_numerar">Referat!#REF!</definedName>
    <definedName name="xx_prFI_numerar" localSheetId="1">Anexa!#REF!</definedName>
    <definedName name="xx_prFI_numerar">Referat!#REF!</definedName>
    <definedName name="xx_prFN_numerar" localSheetId="1">Anexa!#REF!</definedName>
    <definedName name="xx_prFN_numerar">Referat!#REF!</definedName>
    <definedName name="xx_prFS_numerar" localSheetId="1">Anexa!#REF!</definedName>
    <definedName name="xx_prFS_numerar">Referat!#REF!</definedName>
    <definedName name="xx_rector" localSheetId="1">Anexa!$D$3</definedName>
    <definedName name="xx_rector">Referat!$E$3</definedName>
    <definedName name="xx_solicitant_nume_complet" localSheetId="1">Anexa!#REF!</definedName>
    <definedName name="xx_solicitant_nume_complet">Referat!#REF!</definedName>
    <definedName name="xx_sponsorizari_numerar" localSheetId="1">Anexa!#REF!</definedName>
    <definedName name="xx_sponsorizari_numerar">Referat!$C$17</definedName>
    <definedName name="xx_suma_altasursa" localSheetId="1">Anexa!#REF!</definedName>
    <definedName name="xx_suma_altasursa">Referat!#REF!</definedName>
    <definedName name="xx_suma_altele" localSheetId="1">Anexa!#REF!</definedName>
    <definedName name="xx_suma_altele">Referat!$E$18</definedName>
    <definedName name="xx_suma_buget" localSheetId="1">Anexa!#REF!</definedName>
    <definedName name="xx_suma_buget">Referat!$E$14</definedName>
    <definedName name="xx_suma_cercetare" localSheetId="1">Anexa!#REF!</definedName>
    <definedName name="xx_suma_cercetare">Referat!$E$16</definedName>
    <definedName name="xx_suma_prCT" localSheetId="1">Anexa!#REF!</definedName>
    <definedName name="xx_suma_prCT">Referat!#REF!</definedName>
    <definedName name="xx_suma_prFEx" localSheetId="1">Anexa!#REF!</definedName>
    <definedName name="xx_suma_prFEx">Referat!#REF!</definedName>
    <definedName name="xx_suma_prFI" localSheetId="1">Anexa!#REF!</definedName>
    <definedName name="xx_suma_prFI">Referat!#REF!</definedName>
    <definedName name="xx_suma_prFN" localSheetId="1">Anexa!#REF!</definedName>
    <definedName name="xx_suma_prFN">Referat!#REF!</definedName>
    <definedName name="xx_suma_prFS" localSheetId="1">Anexa!#REF!</definedName>
    <definedName name="xx_suma_prFS">Referat!#REF!</definedName>
    <definedName name="xx_suma_sponsorizari" localSheetId="1">Anexa!#REF!</definedName>
    <definedName name="xx_suma_sponsorizari">Referat!$E$17</definedName>
    <definedName name="xx_suma_venituri_proprii" localSheetId="1">Anexa!#REF!</definedName>
    <definedName name="xx_suma_venituri_proprii">Referat!$E$15</definedName>
    <definedName name="xx_telefon_gestionar" localSheetId="1">Anexa!#REF!</definedName>
    <definedName name="xx_telefon_gestionar">Referat!#REF!</definedName>
    <definedName name="xx_telefon_solicitant" localSheetId="1">Anexa!$E$42</definedName>
    <definedName name="xx_telefon_solicitant">Referat!$F$27</definedName>
    <definedName name="xx_total_RN" localSheetId="1">Anexa!$F$32</definedName>
    <definedName name="xx_total_RN">Referat!$G$23</definedName>
    <definedName name="xx_um" localSheetId="1">Anexa!$C$12</definedName>
    <definedName name="xx_um">Referat!#REF!</definedName>
    <definedName name="xx_venituri_proprii_numerar" localSheetId="1">Anexa!#REF!</definedName>
    <definedName name="xx_venituri_proprii_numerar">Referat!$C$15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3" i="1" l="1"/>
  <c r="F31" i="2" l="1"/>
  <c r="F30" i="2"/>
  <c r="F29" i="2"/>
  <c r="F28" i="2"/>
  <c r="F27" i="2"/>
  <c r="F26" i="2"/>
  <c r="F25" i="2"/>
  <c r="F24" i="2"/>
  <c r="F23" i="2"/>
  <c r="F22" i="2"/>
  <c r="F21" i="2"/>
  <c r="F20" i="2"/>
  <c r="F19" i="2"/>
  <c r="F18" i="2"/>
  <c r="F17" i="2"/>
  <c r="F16" i="2"/>
  <c r="F15" i="2"/>
  <c r="F14" i="2"/>
  <c r="F13" i="2"/>
  <c r="A13" i="2"/>
  <c r="A14" i="2" s="1"/>
  <c r="A15" i="2" s="1"/>
  <c r="A16" i="2" s="1"/>
  <c r="A17" i="2" s="1"/>
  <c r="A18" i="2" s="1"/>
  <c r="A19" i="2" s="1"/>
  <c r="A20" i="2" s="1"/>
  <c r="A21" i="2" s="1"/>
  <c r="A22" i="2" s="1"/>
  <c r="A23" i="2" s="1"/>
  <c r="A24" i="2" s="1"/>
  <c r="A25" i="2" s="1"/>
  <c r="A26" i="2" s="1"/>
  <c r="A27" i="2" s="1"/>
  <c r="A28" i="2" s="1"/>
  <c r="A29" i="2" s="1"/>
  <c r="A30" i="2" s="1"/>
  <c r="A31" i="2" s="1"/>
  <c r="F12" i="2"/>
  <c r="C20" i="1"/>
  <c r="F32" i="2" l="1"/>
  <c r="E18" i="1"/>
</calcChain>
</file>

<file path=xl/sharedStrings.xml><?xml version="1.0" encoding="utf-8"?>
<sst xmlns="http://schemas.openxmlformats.org/spreadsheetml/2006/main" count="115" uniqueCount="75">
  <si>
    <t>UNIVERSITATEA BABEȘ-BOLYAI</t>
  </si>
  <si>
    <t>Se aprobă:</t>
  </si>
  <si>
    <t>RECTOR</t>
  </si>
  <si>
    <t>Nr. înregistrare:</t>
  </si>
  <si>
    <t>Nr. crt.</t>
  </si>
  <si>
    <t>Denumirea materialelor / lucrărilor serviciilor</t>
  </si>
  <si>
    <t>Cod CPV</t>
  </si>
  <si>
    <t>U.M.</t>
  </si>
  <si>
    <t>CANTIT.</t>
  </si>
  <si>
    <t>TOTAL</t>
  </si>
  <si>
    <t>Director financiar-contabil</t>
  </si>
  <si>
    <t>Nr.înregistrare DGA</t>
  </si>
  <si>
    <t>REFERAT DE NECESITATE</t>
  </si>
  <si>
    <t xml:space="preserve">BUGET </t>
  </si>
  <si>
    <t>VENITURI PROPRII</t>
  </si>
  <si>
    <t>CERCETARE</t>
  </si>
  <si>
    <t xml:space="preserve">SPONSORIZĂRI </t>
  </si>
  <si>
    <t/>
  </si>
  <si>
    <t>Vizat Serv.Cont.</t>
  </si>
  <si>
    <t/>
  </si>
  <si>
    <t/>
  </si>
  <si>
    <t/>
  </si>
  <si>
    <t>RON</t>
  </si>
  <si>
    <t>Buc</t>
  </si>
  <si>
    <t>caiete de matematica clasa 0</t>
  </si>
  <si>
    <t>caiete de matematica clasa 1</t>
  </si>
  <si>
    <t>caiet de scriere clasa 1</t>
  </si>
  <si>
    <t>30192700-8</t>
  </si>
  <si>
    <t>folii laminare A4, 80 microni, 100/top</t>
  </si>
  <si>
    <t xml:space="preserve">coperti carton colorate A4 100/top </t>
  </si>
  <si>
    <t>inele din plastic pentru indosariere 10 mm, capacitate îndosarieie 40-65 coli, 100 buc/cutie</t>
  </si>
  <si>
    <t xml:space="preserve">tabla flipchart magnetic, 60*90 cm </t>
  </si>
  <si>
    <t>caiet preșcolari tip 1 24 file</t>
  </si>
  <si>
    <t>creion grafit HB cu radieră</t>
  </si>
  <si>
    <t>cutie de depozitare plastic 31 l, cu capac, transparentă</t>
  </si>
  <si>
    <t xml:space="preserve">mapa plastic cu elastic 1.5 cm diferite culori </t>
  </si>
  <si>
    <t>Departamentul</t>
  </si>
  <si>
    <t>Facultatea de Sociologie și Asistență Socială</t>
  </si>
  <si>
    <t>DIRECȚIA GENERALĂ ADMINISTRATIVĂ</t>
  </si>
  <si>
    <t>x</t>
  </si>
  <si>
    <t>Preţ unitar estimat fără TVA (Lei)</t>
  </si>
  <si>
    <t>Valoare estimată fără TVA (Lei)</t>
  </si>
  <si>
    <t>Valoare estimată fără TVA (1 euro = 4,7591)</t>
  </si>
  <si>
    <r>
      <t xml:space="preserve">dosar colorat din plastic cu Sina, tip A4 , </t>
    </r>
    <r>
      <rPr>
        <sz val="8"/>
        <color rgb="FF000000"/>
        <rFont val="Arial"/>
        <family val="2"/>
      </rPr>
      <t>diferite culori cu 2 perforații</t>
    </r>
  </si>
  <si>
    <t>FONDURI EXTERNE NERAMBURSABILE Granturi Norvegiene cod proiect PN3007 contract 2/18.12.2019, poziția B16 din PAP consolidat/Nr. înreg. DGA 6565/24.06.2020</t>
  </si>
  <si>
    <t xml:space="preserve">caiet matematica 24 file, format A5,  copertă policromă cu desen </t>
  </si>
  <si>
    <t>Manager proiect</t>
  </si>
  <si>
    <t>Termen de achiziție propus: 09.07.2020</t>
  </si>
  <si>
    <t>Valoare estimată în lei fără TVA</t>
  </si>
  <si>
    <t xml:space="preserve">   Având în vedere faptul că la data de 18 decembrie 2019 Asociația de Dezvoltare Intercomunitară Zona Metropolitană Cluj a semnat în calitate de Promotor de Proiect (PP) contractul de finanțare nr. 2/18 decembrie 2019/N, aferent proiectul “Intervenții integrate replicabile pentru locuire incluzivă și combaterea marginalizării în Zona Metropolitană Cluj”, cod PN3007, finanțat prin Fondurile Norvegiene, împreună cu partenerii UBB Cluj Facultatea de Sociologie și Asistență Socială și DASM Cluj,
   Reținând astfel aprobarea resurselor necesare derulării acțiunilor proiectului și a bugetului,
   În considerarea Programului Achizițiilor Publice (PAP) aferent proiectului,
   Solicităm achiziționarea până la data de 09.07.2020 a următoarelor produse:</t>
  </si>
  <si>
    <t>Termen de decontare etapa anuala: 05.12.2020</t>
  </si>
  <si>
    <t>1</t>
  </si>
  <si>
    <t>buc</t>
  </si>
  <si>
    <t xml:space="preserve">caiete de matematica clasa 2 </t>
  </si>
  <si>
    <t xml:space="preserve">caiet de scriere clasa 0 </t>
  </si>
  <si>
    <t xml:space="preserve">hartie flipchart </t>
  </si>
  <si>
    <t xml:space="preserve">coperti plastic A4 150 microni transparente 100 coli/top </t>
  </si>
  <si>
    <t>aparat de spiralat manual A4, capacitate îndosariere 150 coli, capacitate perforare 12 coli</t>
  </si>
  <si>
    <t xml:space="preserve">caiet de scriere clasa 2 </t>
  </si>
  <si>
    <t xml:space="preserve">creioane cerate set 12 culori </t>
  </si>
  <si>
    <t xml:space="preserve"> Pachet materiale birotica și papetărie, necesare pentru organizarea meditațiilor cu copiii, conform anexa</t>
  </si>
  <si>
    <t xml:space="preserve">      Fundamentarea necesității achiziției:
     Pentru implementarea proiectului“ Intervenţii integrate replicabile pentru locuire incluzivă şi combaterea marginalizării în Zona Metropolitană Cluj “, cod PN3007 s-a prevăzut în cererea de finanțare achiziționarea de materiale birotica și papetărie, necesare pentru organizarea meditațiilor cu copiii, in cadrul activităților desfășurate în proiect de catre UBB Cluj Facultatea de Sociologie și Asistență Socială, în conformitate cu cerințele finanțatorului. Estimarea valorii achiziţiei s-a realizat având în vedere justificarea costurilor, din cadrul bugetului aprobat. Cheltuielile se vor deconta din cadrul bugetului proiectului sus-amintit.
     Întrucât valoarea estimată a achiziţiei, fără TVA, este mai mică decât 135.060 lei derularea achiziţiilor directe se vor derula conform art. 7 alin. (5) din Legea 98/2016 privind achiziţiile publice respectiv a art. 43, din HG 395/2016 pentru aprobarea Normelor metodologice de aplicare a prevederilor referitoare la atribuirea contractului de achiziţie publică/acordului-cadru din Legea 98/2016 privind achiziţiile publice. 
</t>
  </si>
  <si>
    <t>Paul Teodor Hărăguș</t>
  </si>
  <si>
    <t>Semnătura:</t>
  </si>
  <si>
    <t>CAIET DE SARCINI</t>
  </si>
  <si>
    <t xml:space="preserve">
</t>
  </si>
  <si>
    <t>proiect:  ”Intervenții integrate replicabile pentru locuire incluzivă și combaterea marginalizării în Zona Mitropolitană Cluj”, cod proiect: PN3007, Apelul nr. 3 ”Reducerea sărăciei”
Nr. contract: 2/18.12.2019/N</t>
  </si>
  <si>
    <t xml:space="preserve">Criteriul de atribuire: preţul cel mai scăzut. </t>
  </si>
  <si>
    <t xml:space="preserve">Transport gratuit la UBB Cluj, Magazia centrală, str. I.C. Bratianu nr. 14, în termen de 2 zile de la primirea comenzii. </t>
  </si>
  <si>
    <t xml:space="preserve">Oferta financiara va cuprinde un centralizator cu preturile unitare fara TVA si valoarea totala. </t>
  </si>
  <si>
    <t>Condiţii contractuale obligatorii:</t>
  </si>
  <si>
    <t>Plata se va efectua prin Trezoreria Statului in termen de maxim 30 de zile de la recepția calitativă și cantitativă a produselor.</t>
  </si>
  <si>
    <t>Evaluarea ofertelor se va face pentru valoarea totala a achizitiei.</t>
  </si>
  <si>
    <t xml:space="preserve">Pachet materiale birotică și papetărie </t>
  </si>
  <si>
    <t>Obiectul achiziției: Furnizarea de materiale de birotică și papetărie pentru organizarea activităților cu copiii, cod CPV 30192700-8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</si>
</sst>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1]"/>
    <numFmt numFmtId="165" formatCode="[$RON]\ #,##0.00"/>
  </numFmts>
  <fonts count="14" x14ac:knownFonts="1">
    <font>
      <sz val="11"/>
      <color theme="1"/>
      <name val="Calibri"/>
      <family val="2"/>
      <scheme val="minor"/>
    </font>
    <font>
      <b/>
      <sz val="10"/>
      <name val="Arial"/>
      <family val="2"/>
    </font>
    <font>
      <sz val="10"/>
      <name val="Arial"/>
      <family val="2"/>
    </font>
    <font>
      <sz val="8"/>
      <name val="Arial"/>
      <family val="2"/>
    </font>
    <font>
      <b/>
      <sz val="9"/>
      <name val="Arial"/>
      <family val="2"/>
    </font>
    <font>
      <sz val="8"/>
      <color theme="1"/>
      <name val="Arial"/>
      <family val="2"/>
    </font>
    <font>
      <b/>
      <sz val="8"/>
      <name val="Arial"/>
      <family val="2"/>
    </font>
    <font>
      <b/>
      <sz val="8"/>
      <color theme="1"/>
      <name val="Arial"/>
      <family val="2"/>
    </font>
    <font>
      <sz val="9"/>
      <name val="Arial"/>
      <family val="2"/>
    </font>
    <font>
      <b/>
      <sz val="14"/>
      <color theme="1"/>
      <name val="Arial"/>
      <family val="2"/>
    </font>
    <font>
      <sz val="9"/>
      <color theme="1"/>
      <name val="Arial"/>
      <family val="2"/>
    </font>
    <font>
      <sz val="10"/>
      <color theme="1"/>
      <name val="Arial"/>
      <family val="2"/>
    </font>
    <font>
      <sz val="8"/>
      <color rgb="FF000000"/>
      <name val="Arial"/>
      <family val="2"/>
    </font>
    <font>
      <sz val="12"/>
      <color theme="1"/>
      <name val="Calibri"/>
      <family val="2"/>
      <scheme val="minor"/>
    </font>
  </fonts>
  <fills count="4">
    <fill>
      <patternFill patternType="none"/>
    </fill>
    <fill>
      <patternFill patternType="gray125"/>
    </fill>
    <fill>
      <patternFill patternType="solid">
        <fgColor theme="4" tint="0.79998168889431442"/>
        <bgColor indexed="64"/>
      </patternFill>
    </fill>
    <fill>
      <patternFill patternType="solid">
        <fgColor theme="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116">
    <xf numFmtId="0" fontId="0" fillId="0" borderId="0" xfId="0"/>
    <xf numFmtId="0" fontId="5" fillId="0" borderId="0" xfId="0" applyFont="1"/>
    <xf numFmtId="0" fontId="3" fillId="0" borderId="0" xfId="0" applyFont="1" applyBorder="1" applyAlignment="1"/>
    <xf numFmtId="0" fontId="1" fillId="0" borderId="0" xfId="0" applyFont="1" applyBorder="1" applyAlignment="1"/>
    <xf numFmtId="0" fontId="3" fillId="0" borderId="0" xfId="0" applyFont="1" applyAlignment="1">
      <alignment horizontal="left"/>
    </xf>
    <xf numFmtId="0" fontId="3" fillId="0" borderId="5" xfId="0" applyNumberFormat="1" applyFont="1" applyBorder="1" applyAlignment="1">
      <alignment horizontal="center" vertical="top" wrapText="1"/>
    </xf>
    <xf numFmtId="0" fontId="5" fillId="0" borderId="0" xfId="0" applyFont="1" applyBorder="1"/>
    <xf numFmtId="0" fontId="2" fillId="0" borderId="0" xfId="0" applyFont="1" applyBorder="1" applyAlignment="1">
      <alignment horizontal="center"/>
    </xf>
    <xf numFmtId="0" fontId="6" fillId="0" borderId="0" xfId="0" applyFont="1" applyBorder="1" applyAlignment="1"/>
    <xf numFmtId="0" fontId="3" fillId="0" borderId="0" xfId="0" applyFont="1" applyAlignment="1"/>
    <xf numFmtId="0" fontId="9" fillId="0" borderId="0" xfId="0" applyFont="1" applyBorder="1" applyAlignment="1">
      <alignment horizontal="center"/>
    </xf>
    <xf numFmtId="0" fontId="3" fillId="0" borderId="7" xfId="0" applyNumberFormat="1" applyFont="1" applyBorder="1" applyAlignment="1">
      <alignment horizontal="center" vertical="top" wrapText="1"/>
    </xf>
    <xf numFmtId="0" fontId="5" fillId="3" borderId="1" xfId="0" applyFont="1" applyFill="1" applyBorder="1" applyAlignment="1">
      <alignment horizontal="center" vertical="top"/>
    </xf>
    <xf numFmtId="0" fontId="5" fillId="3" borderId="8" xfId="0" applyFont="1" applyFill="1" applyBorder="1" applyAlignment="1">
      <alignment horizontal="center" vertical="top"/>
    </xf>
    <xf numFmtId="0" fontId="11" fillId="0" borderId="0" xfId="0" applyFont="1" applyBorder="1"/>
    <xf numFmtId="0" fontId="1" fillId="0" borderId="0" xfId="0" applyFont="1" applyBorder="1" applyAlignment="1">
      <alignment horizontal="left" wrapText="1"/>
    </xf>
    <xf numFmtId="0" fontId="2" fillId="0" borderId="0" xfId="0" applyFont="1" applyBorder="1" applyAlignment="1"/>
    <xf numFmtId="2" fontId="0" fillId="0" borderId="0" xfId="0" applyNumberFormat="1"/>
    <xf numFmtId="2" fontId="3" fillId="0" borderId="6" xfId="0" applyNumberFormat="1" applyFont="1" applyBorder="1" applyAlignment="1">
      <alignment horizontal="center" vertical="top" wrapText="1"/>
    </xf>
    <xf numFmtId="2" fontId="3" fillId="0" borderId="9" xfId="0" applyNumberFormat="1" applyFont="1" applyBorder="1" applyAlignment="1">
      <alignment horizontal="center" vertical="top" wrapText="1"/>
    </xf>
    <xf numFmtId="0" fontId="7" fillId="0" borderId="12" xfId="0" applyFont="1" applyBorder="1" applyAlignment="1"/>
    <xf numFmtId="2" fontId="5" fillId="0" borderId="1" xfId="0" applyNumberFormat="1" applyFont="1" applyBorder="1" applyAlignment="1">
      <alignment horizontal="center"/>
    </xf>
    <xf numFmtId="2" fontId="3" fillId="0" borderId="13" xfId="0" applyNumberFormat="1" applyFont="1" applyBorder="1" applyAlignment="1">
      <alignment horizontal="center" vertical="top" wrapText="1"/>
    </xf>
    <xf numFmtId="49" fontId="4" fillId="2" borderId="14" xfId="0" applyNumberFormat="1" applyFont="1" applyFill="1" applyBorder="1" applyAlignment="1">
      <alignment horizontal="center" vertical="top" wrapText="1"/>
    </xf>
    <xf numFmtId="0" fontId="4" fillId="2" borderId="15" xfId="0" applyFont="1" applyFill="1" applyBorder="1" applyAlignment="1">
      <alignment vertical="top" wrapText="1"/>
    </xf>
    <xf numFmtId="0" fontId="4" fillId="2" borderId="16" xfId="0" applyFont="1" applyFill="1" applyBorder="1" applyAlignment="1">
      <alignment horizontal="center" vertical="top"/>
    </xf>
    <xf numFmtId="49" fontId="4" fillId="2" borderId="16" xfId="0" applyNumberFormat="1" applyFont="1" applyFill="1" applyBorder="1" applyAlignment="1">
      <alignment horizontal="center" vertical="top" wrapText="1"/>
    </xf>
    <xf numFmtId="49" fontId="4" fillId="2" borderId="15" xfId="0" applyNumberFormat="1" applyFont="1" applyFill="1" applyBorder="1" applyAlignment="1">
      <alignment horizontal="center" vertical="top" wrapText="1"/>
    </xf>
    <xf numFmtId="0" fontId="4" fillId="2" borderId="17" xfId="0" applyFont="1" applyFill="1" applyBorder="1" applyAlignment="1">
      <alignment vertical="top" wrapText="1"/>
    </xf>
    <xf numFmtId="0" fontId="0" fillId="0" borderId="10" xfId="0" applyBorder="1"/>
    <xf numFmtId="0" fontId="7" fillId="0" borderId="11" xfId="0" applyFont="1" applyBorder="1" applyAlignment="1"/>
    <xf numFmtId="0" fontId="3" fillId="0" borderId="2" xfId="0" applyNumberFormat="1" applyFont="1" applyBorder="1" applyAlignment="1">
      <alignment horizontal="center" vertical="top" wrapText="1"/>
    </xf>
    <xf numFmtId="0" fontId="5" fillId="3" borderId="3" xfId="0" applyFont="1" applyFill="1" applyBorder="1" applyAlignment="1">
      <alignment horizontal="center" vertical="top"/>
    </xf>
    <xf numFmtId="2" fontId="5" fillId="0" borderId="3" xfId="0" applyNumberFormat="1" applyFont="1" applyBorder="1" applyAlignment="1">
      <alignment horizontal="center"/>
    </xf>
    <xf numFmtId="2" fontId="3" fillId="0" borderId="4" xfId="0" applyNumberFormat="1" applyFont="1" applyBorder="1" applyAlignment="1">
      <alignment horizontal="center" vertical="top" wrapText="1"/>
    </xf>
    <xf numFmtId="0" fontId="11" fillId="3" borderId="0" xfId="0" applyFont="1" applyFill="1" applyBorder="1"/>
    <xf numFmtId="0" fontId="0" fillId="0" borderId="0" xfId="0" applyBorder="1"/>
    <xf numFmtId="0" fontId="0" fillId="0" borderId="7" xfId="0" applyBorder="1"/>
    <xf numFmtId="0" fontId="10" fillId="0" borderId="7" xfId="0" applyFont="1" applyBorder="1"/>
    <xf numFmtId="0" fontId="0" fillId="0" borderId="0" xfId="0" applyAlignment="1">
      <alignment vertical="top"/>
    </xf>
    <xf numFmtId="0" fontId="4" fillId="2" borderId="1" xfId="0" applyFont="1" applyFill="1" applyBorder="1" applyAlignment="1">
      <alignment vertical="top" wrapText="1"/>
    </xf>
    <xf numFmtId="49" fontId="8" fillId="2" borderId="1" xfId="0" applyNumberFormat="1" applyFont="1" applyFill="1" applyBorder="1" applyAlignment="1">
      <alignment horizontal="center" vertical="top" wrapText="1"/>
    </xf>
    <xf numFmtId="0" fontId="8" fillId="2" borderId="1" xfId="0" applyFont="1" applyFill="1" applyBorder="1" applyAlignment="1">
      <alignment vertical="top" wrapText="1"/>
    </xf>
    <xf numFmtId="0" fontId="8" fillId="2" borderId="1" xfId="0" applyNumberFormat="1" applyFont="1" applyFill="1" applyBorder="1" applyAlignment="1">
      <alignment horizontal="center" vertical="top" wrapText="1"/>
    </xf>
    <xf numFmtId="0" fontId="8" fillId="2" borderId="1" xfId="0" applyFont="1" applyFill="1" applyBorder="1" applyAlignment="1">
      <alignment horizontal="center" vertical="top"/>
    </xf>
    <xf numFmtId="0" fontId="4" fillId="2" borderId="3" xfId="0" applyFont="1" applyFill="1" applyBorder="1" applyAlignment="1">
      <alignment vertical="top" wrapText="1"/>
    </xf>
    <xf numFmtId="49" fontId="8" fillId="2" borderId="5" xfId="0" applyNumberFormat="1" applyFont="1" applyFill="1" applyBorder="1" applyAlignment="1">
      <alignment horizontal="center" vertical="top" wrapText="1"/>
    </xf>
    <xf numFmtId="0" fontId="8" fillId="2" borderId="6" xfId="0" applyFont="1" applyFill="1" applyBorder="1" applyAlignment="1">
      <alignment horizontal="center" vertical="top" wrapText="1"/>
    </xf>
    <xf numFmtId="0" fontId="7" fillId="0" borderId="8" xfId="0" applyFont="1" applyBorder="1" applyAlignment="1"/>
    <xf numFmtId="0" fontId="8" fillId="2" borderId="3" xfId="0" applyFont="1" applyFill="1" applyBorder="1" applyAlignment="1">
      <alignment vertical="top" wrapText="1"/>
    </xf>
    <xf numFmtId="0" fontId="4" fillId="2" borderId="18" xfId="0" applyFont="1" applyFill="1" applyBorder="1" applyAlignment="1">
      <alignment horizontal="center" vertical="center" wrapText="1"/>
    </xf>
    <xf numFmtId="0" fontId="8" fillId="2" borderId="18" xfId="0" applyFont="1" applyFill="1" applyBorder="1" applyAlignment="1">
      <alignment horizontal="center" vertical="center" wrapText="1"/>
    </xf>
    <xf numFmtId="49" fontId="4" fillId="2" borderId="22" xfId="0" applyNumberFormat="1" applyFont="1" applyFill="1" applyBorder="1" applyAlignment="1">
      <alignment horizontal="center" vertical="top" wrapText="1"/>
    </xf>
    <xf numFmtId="0" fontId="4" fillId="2" borderId="19" xfId="0" applyFont="1" applyFill="1" applyBorder="1" applyAlignment="1">
      <alignment vertical="top" wrapText="1"/>
    </xf>
    <xf numFmtId="0" fontId="4" fillId="2" borderId="19" xfId="0" applyFont="1" applyFill="1" applyBorder="1" applyAlignment="1">
      <alignment horizontal="center" vertical="top"/>
    </xf>
    <xf numFmtId="49" fontId="4" fillId="2" borderId="19" xfId="0" applyNumberFormat="1" applyFont="1" applyFill="1" applyBorder="1" applyAlignment="1">
      <alignment horizontal="center" vertical="top" wrapText="1"/>
    </xf>
    <xf numFmtId="0" fontId="4" fillId="2" borderId="23" xfId="0" applyFont="1" applyFill="1" applyBorder="1" applyAlignment="1">
      <alignment vertical="top" wrapText="1"/>
    </xf>
    <xf numFmtId="165" fontId="10" fillId="0" borderId="8" xfId="0" applyNumberFormat="1" applyFont="1" applyBorder="1" applyAlignment="1">
      <alignment horizontal="center"/>
    </xf>
    <xf numFmtId="2" fontId="3" fillId="0" borderId="6" xfId="0" applyNumberFormat="1" applyFont="1" applyBorder="1" applyAlignment="1">
      <alignment horizontal="center" wrapText="1"/>
    </xf>
    <xf numFmtId="0" fontId="7" fillId="0" borderId="11" xfId="0" applyFont="1" applyBorder="1" applyAlignment="1">
      <alignment horizontal="right" vertical="center"/>
    </xf>
    <xf numFmtId="2" fontId="5" fillId="0" borderId="8" xfId="0" applyNumberFormat="1" applyFont="1" applyBorder="1" applyAlignment="1">
      <alignment horizontal="center" vertical="top"/>
    </xf>
    <xf numFmtId="0" fontId="5" fillId="3" borderId="4" xfId="0" applyFont="1" applyFill="1" applyBorder="1" applyAlignment="1">
      <alignment horizontal="left" vertical="top"/>
    </xf>
    <xf numFmtId="0" fontId="5" fillId="3" borderId="6" xfId="0" applyFont="1" applyFill="1" applyBorder="1" applyAlignment="1">
      <alignment horizontal="left" vertical="top"/>
    </xf>
    <xf numFmtId="0" fontId="12" fillId="3" borderId="6" xfId="0" applyFont="1" applyFill="1" applyBorder="1" applyAlignment="1">
      <alignment horizontal="left" vertical="top"/>
    </xf>
    <xf numFmtId="0" fontId="12" fillId="3" borderId="6" xfId="0" applyFont="1" applyFill="1" applyBorder="1" applyAlignment="1">
      <alignment horizontal="left" vertical="top" wrapText="1"/>
    </xf>
    <xf numFmtId="0" fontId="5" fillId="3" borderId="6" xfId="0" applyFont="1" applyFill="1" applyBorder="1" applyAlignment="1">
      <alignment horizontal="left" vertical="top" wrapText="1"/>
    </xf>
    <xf numFmtId="0" fontId="5" fillId="3" borderId="9" xfId="0" applyFont="1" applyFill="1" applyBorder="1" applyAlignment="1">
      <alignment horizontal="left" vertical="top" wrapText="1"/>
    </xf>
    <xf numFmtId="0" fontId="3" fillId="3" borderId="2" xfId="0" applyNumberFormat="1" applyFont="1" applyFill="1" applyBorder="1" applyAlignment="1">
      <alignment horizontal="center" vertical="top" wrapText="1"/>
    </xf>
    <xf numFmtId="0" fontId="3" fillId="3" borderId="5" xfId="0" applyNumberFormat="1" applyFont="1" applyFill="1" applyBorder="1" applyAlignment="1">
      <alignment horizontal="center" vertical="top" wrapText="1"/>
    </xf>
    <xf numFmtId="0" fontId="3" fillId="3" borderId="7" xfId="0" applyNumberFormat="1" applyFont="1" applyFill="1" applyBorder="1" applyAlignment="1">
      <alignment horizontal="center" vertical="top" wrapText="1"/>
    </xf>
    <xf numFmtId="0" fontId="7" fillId="0" borderId="0" xfId="0" applyFont="1" applyBorder="1" applyAlignment="1">
      <alignment horizontal="right" vertical="center"/>
    </xf>
    <xf numFmtId="0" fontId="7" fillId="0" borderId="0" xfId="0" applyFont="1" applyBorder="1" applyAlignment="1"/>
    <xf numFmtId="2" fontId="3" fillId="0" borderId="0" xfId="0" applyNumberFormat="1" applyFont="1" applyBorder="1" applyAlignment="1">
      <alignment horizontal="center" vertical="top" wrapText="1"/>
    </xf>
    <xf numFmtId="0" fontId="2" fillId="0" borderId="0" xfId="0" applyFont="1" applyBorder="1" applyAlignment="1">
      <alignment horizontal="center"/>
    </xf>
    <xf numFmtId="0" fontId="1" fillId="0" borderId="0" xfId="0" applyFont="1" applyBorder="1" applyAlignment="1">
      <alignment horizontal="left" wrapText="1"/>
    </xf>
    <xf numFmtId="0" fontId="2" fillId="3" borderId="0" xfId="0" applyFont="1" applyFill="1" applyBorder="1" applyAlignment="1"/>
    <xf numFmtId="0" fontId="1" fillId="3" borderId="0" xfId="0" applyFont="1" applyFill="1" applyBorder="1" applyAlignment="1">
      <alignment horizontal="left" wrapText="1"/>
    </xf>
    <xf numFmtId="0" fontId="3" fillId="0" borderId="0" xfId="0" applyFont="1"/>
    <xf numFmtId="0" fontId="8" fillId="2" borderId="18" xfId="0" applyFont="1" applyFill="1" applyBorder="1" applyAlignment="1">
      <alignment horizontal="center" vertical="center"/>
    </xf>
    <xf numFmtId="0" fontId="8" fillId="2" borderId="21"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Border="1" applyAlignment="1">
      <alignment horizontal="left" vertical="top"/>
    </xf>
    <xf numFmtId="0" fontId="8" fillId="2" borderId="3" xfId="0" applyFont="1" applyFill="1" applyBorder="1" applyAlignment="1">
      <alignment horizontal="left" vertical="top"/>
    </xf>
    <xf numFmtId="0" fontId="8" fillId="2" borderId="4" xfId="0" applyFont="1" applyFill="1" applyBorder="1" applyAlignment="1">
      <alignment horizontal="left" vertical="top"/>
    </xf>
    <xf numFmtId="0" fontId="8" fillId="2" borderId="1" xfId="0" applyFont="1" applyFill="1" applyBorder="1" applyAlignment="1">
      <alignment horizontal="left" vertical="top"/>
    </xf>
    <xf numFmtId="0" fontId="8" fillId="2" borderId="6" xfId="0" applyFont="1" applyFill="1" applyBorder="1" applyAlignment="1">
      <alignment horizontal="left" vertical="top"/>
    </xf>
    <xf numFmtId="0" fontId="5" fillId="0" borderId="0" xfId="0" applyFont="1" applyAlignment="1">
      <alignment horizontal="center"/>
    </xf>
    <xf numFmtId="0" fontId="1" fillId="0" borderId="0" xfId="0" applyFont="1" applyBorder="1" applyAlignment="1">
      <alignment horizontal="left" wrapText="1"/>
    </xf>
    <xf numFmtId="0" fontId="1" fillId="0" borderId="0" xfId="0" applyFont="1" applyBorder="1" applyAlignment="1">
      <alignment horizontal="center"/>
    </xf>
    <xf numFmtId="0" fontId="2" fillId="0" borderId="0" xfId="0" applyFont="1" applyBorder="1" applyAlignment="1">
      <alignment horizontal="center"/>
    </xf>
    <xf numFmtId="0" fontId="10" fillId="0" borderId="0" xfId="0" applyFont="1" applyBorder="1" applyAlignment="1">
      <alignment horizontal="left" wrapText="1"/>
    </xf>
    <xf numFmtId="0" fontId="2" fillId="0" borderId="0" xfId="0" applyFont="1" applyBorder="1" applyAlignment="1">
      <alignment horizontal="right"/>
    </xf>
    <xf numFmtId="0" fontId="1" fillId="0" borderId="0" xfId="0" applyFont="1" applyBorder="1" applyAlignment="1">
      <alignment horizontal="right"/>
    </xf>
    <xf numFmtId="0" fontId="9" fillId="0" borderId="0" xfId="0" applyFont="1" applyBorder="1" applyAlignment="1">
      <alignment horizontal="center"/>
    </xf>
    <xf numFmtId="0" fontId="4" fillId="2" borderId="5"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18"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3" xfId="0" applyFont="1" applyFill="1" applyBorder="1" applyAlignment="1">
      <alignment horizontal="left" vertical="top" wrapText="1"/>
    </xf>
    <xf numFmtId="164" fontId="10" fillId="0" borderId="8" xfId="0" applyNumberFormat="1" applyFont="1" applyBorder="1" applyAlignment="1">
      <alignment horizontal="center"/>
    </xf>
    <xf numFmtId="164" fontId="10" fillId="0" borderId="9" xfId="0" applyNumberFormat="1"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2" xfId="0" applyFont="1" applyBorder="1" applyAlignment="1">
      <alignment horizontal="center"/>
    </xf>
    <xf numFmtId="0" fontId="2" fillId="0" borderId="0" xfId="0" applyFont="1" applyBorder="1" applyAlignment="1">
      <alignment horizontal="left"/>
    </xf>
    <xf numFmtId="0" fontId="1" fillId="0" borderId="0" xfId="0" applyFont="1" applyBorder="1" applyAlignment="1">
      <alignment horizontal="center" wrapText="1"/>
    </xf>
    <xf numFmtId="0" fontId="1" fillId="0" borderId="0" xfId="0" applyFont="1" applyBorder="1" applyAlignment="1">
      <alignment horizontal="center" wrapText="1"/>
    </xf>
    <xf numFmtId="0" fontId="0" fillId="0" borderId="0" xfId="0" applyAlignment="1">
      <alignment horizontal="center" wrapText="1"/>
    </xf>
    <xf numFmtId="0" fontId="0" fillId="0" borderId="0" xfId="0" applyAlignment="1">
      <alignment horizontal="center" wrapText="1"/>
    </xf>
    <xf numFmtId="0" fontId="13" fillId="0" borderId="0" xfId="0" applyFont="1" applyAlignment="1">
      <alignment vertical="center"/>
    </xf>
    <xf numFmtId="0" fontId="7" fillId="0" borderId="0" xfId="0" applyFont="1" applyBorder="1" applyAlignment="1">
      <alignment horizontal="justify" vertical="center"/>
    </xf>
    <xf numFmtId="0" fontId="5" fillId="0" borderId="0" xfId="0" applyFont="1" applyBorder="1" applyAlignment="1">
      <alignment vertical="center"/>
    </xf>
    <xf numFmtId="0" fontId="5" fillId="0" borderId="0" xfId="0" applyFont="1" applyBorder="1" applyAlignment="1">
      <alignment horizontal="left" vertical="center" wrapText="1"/>
    </xf>
    <xf numFmtId="0" fontId="7" fillId="0" borderId="0" xfId="0" applyFont="1" applyBorder="1" applyAlignment="1">
      <alignment horizontal="left" vertical="center" wrapText="1"/>
    </xf>
    <xf numFmtId="0" fontId="7" fillId="0" borderId="0" xfId="0" applyFont="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786130</xdr:colOff>
      <xdr:row>0</xdr:row>
      <xdr:rowOff>459105</xdr:rowOff>
    </xdr:to>
    <xdr:pic>
      <xdr:nvPicPr>
        <xdr:cNvPr id="3" name="Picture 2" descr="HEADER.eps">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tretch>
          <a:fillRect/>
        </a:stretch>
      </xdr:blipFill>
      <xdr:spPr>
        <a:xfrm>
          <a:off x="0" y="0"/>
          <a:ext cx="5733415" cy="459105"/>
        </a:xfrm>
        <a:prstGeom prst="rect">
          <a:avLst/>
        </a:prstGeom>
      </xdr:spPr>
    </xdr:pic>
    <xdr:clientData/>
  </xdr:twoCellAnchor>
  <xdr:twoCellAnchor editAs="oneCell">
    <xdr:from>
      <xdr:col>0</xdr:col>
      <xdr:colOff>0</xdr:colOff>
      <xdr:row>32</xdr:row>
      <xdr:rowOff>0</xdr:rowOff>
    </xdr:from>
    <xdr:to>
      <xdr:col>6</xdr:col>
      <xdr:colOff>662940</xdr:colOff>
      <xdr:row>34</xdr:row>
      <xdr:rowOff>86995</xdr:rowOff>
    </xdr:to>
    <xdr:pic>
      <xdr:nvPicPr>
        <xdr:cNvPr id="4" name="Picture 3" descr="FOOTER.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a:stretch>
          <a:fillRect/>
        </a:stretch>
      </xdr:blipFill>
      <xdr:spPr>
        <a:xfrm>
          <a:off x="0" y="14417040"/>
          <a:ext cx="6416040" cy="452755"/>
        </a:xfrm>
        <a:prstGeom prst="rect">
          <a:avLst/>
        </a:prstGeom>
      </xdr:spPr>
    </xdr:pic>
    <xdr:clientData/>
  </xdr:twoCellAnchor>
  <xdr:twoCellAnchor editAs="oneCell">
    <xdr:from>
      <xdr:col>5</xdr:col>
      <xdr:colOff>0</xdr:colOff>
      <xdr:row>26</xdr:row>
      <xdr:rowOff>0</xdr:rowOff>
    </xdr:from>
    <xdr:to>
      <xdr:col>6</xdr:col>
      <xdr:colOff>140046</xdr:colOff>
      <xdr:row>28</xdr:row>
      <xdr:rowOff>85725</xdr:rowOff>
    </xdr:to>
    <xdr:pic>
      <xdr:nvPicPr>
        <xdr:cNvPr id="5" name="Imagine 4">
          <a:extLst>
            <a:ext uri="{FF2B5EF4-FFF2-40B4-BE49-F238E27FC236}">
              <a16:creationId xmlns:a16="http://schemas.microsoft.com/office/drawing/2014/main" id="{06209FA3-D0CB-4B50-ADC4-FA322323D1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00600" y="8972550"/>
          <a:ext cx="930621" cy="466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864235</xdr:colOff>
      <xdr:row>0</xdr:row>
      <xdr:rowOff>459105</xdr:rowOff>
    </xdr:to>
    <xdr:pic>
      <xdr:nvPicPr>
        <xdr:cNvPr id="2" name="Picture 1" descr="HEADER.eps">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0" y="0"/>
          <a:ext cx="5733415" cy="459105"/>
        </a:xfrm>
        <a:prstGeom prst="rect">
          <a:avLst/>
        </a:prstGeom>
      </xdr:spPr>
    </xdr:pic>
    <xdr:clientData/>
  </xdr:twoCellAnchor>
  <xdr:twoCellAnchor editAs="oneCell">
    <xdr:from>
      <xdr:col>0</xdr:col>
      <xdr:colOff>0</xdr:colOff>
      <xdr:row>44</xdr:row>
      <xdr:rowOff>0</xdr:rowOff>
    </xdr:from>
    <xdr:to>
      <xdr:col>7</xdr:col>
      <xdr:colOff>7620</xdr:colOff>
      <xdr:row>46</xdr:row>
      <xdr:rowOff>86995</xdr:rowOff>
    </xdr:to>
    <xdr:pic>
      <xdr:nvPicPr>
        <xdr:cNvPr id="3" name="Picture 2" descr="FOOTER.pn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a:fillRect/>
        </a:stretch>
      </xdr:blipFill>
      <xdr:spPr>
        <a:xfrm>
          <a:off x="0" y="13700760"/>
          <a:ext cx="6416040" cy="452755"/>
        </a:xfrm>
        <a:prstGeom prst="rect">
          <a:avLst/>
        </a:prstGeom>
      </xdr:spPr>
    </xdr:pic>
    <xdr:clientData/>
  </xdr:twoCellAnchor>
  <xdr:twoCellAnchor editAs="oneCell">
    <xdr:from>
      <xdr:col>3</xdr:col>
      <xdr:colOff>514350</xdr:colOff>
      <xdr:row>40</xdr:row>
      <xdr:rowOff>133350</xdr:rowOff>
    </xdr:from>
    <xdr:to>
      <xdr:col>5</xdr:col>
      <xdr:colOff>101946</xdr:colOff>
      <xdr:row>43</xdr:row>
      <xdr:rowOff>28575</xdr:rowOff>
    </xdr:to>
    <xdr:pic>
      <xdr:nvPicPr>
        <xdr:cNvPr id="4" name="Imagine 3">
          <a:extLst>
            <a:ext uri="{FF2B5EF4-FFF2-40B4-BE49-F238E27FC236}">
              <a16:creationId xmlns:a16="http://schemas.microsoft.com/office/drawing/2014/main" id="{ACDF41CA-1117-47C5-94B8-2226F1839E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05250" y="6677025"/>
          <a:ext cx="930621" cy="4667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topLeftCell="A15" zoomScaleNormal="100" workbookViewId="0">
      <selection activeCell="L25" sqref="L25"/>
    </sheetView>
  </sheetViews>
  <sheetFormatPr defaultRowHeight="14.4" x14ac:dyDescent="0.3"/>
  <cols>
    <col min="1" max="1" width="3.6640625" customWidth="1"/>
    <col min="2" max="2" width="41.6640625" customWidth="1"/>
    <col min="3" max="3" width="12.88671875" customWidth="1"/>
    <col min="4" max="4" width="5.44140625" customWidth="1"/>
    <col min="5" max="5" width="8.33203125" customWidth="1"/>
    <col min="6" max="6" width="11.88671875" customWidth="1"/>
    <col min="7" max="7" width="13.5546875" customWidth="1"/>
  </cols>
  <sheetData>
    <row r="1" spans="1:9" ht="37.950000000000003" customHeight="1" x14ac:dyDescent="0.3">
      <c r="A1" s="86"/>
      <c r="B1" s="86"/>
      <c r="C1" s="86"/>
      <c r="D1" s="86"/>
      <c r="E1" s="1"/>
      <c r="F1" s="1"/>
    </row>
    <row r="2" spans="1:9" ht="15" customHeight="1" x14ac:dyDescent="0.3">
      <c r="A2" s="87" t="s">
        <v>0</v>
      </c>
      <c r="B2" s="87"/>
      <c r="C2" s="87"/>
      <c r="D2" s="91" t="s">
        <v>1</v>
      </c>
      <c r="E2" s="91"/>
      <c r="F2" s="88" t="s">
        <v>2</v>
      </c>
      <c r="G2" s="88"/>
      <c r="H2" s="3"/>
      <c r="I2" s="3"/>
    </row>
    <row r="3" spans="1:9" ht="14.25" customHeight="1" x14ac:dyDescent="0.3">
      <c r="A3" s="87" t="s">
        <v>37</v>
      </c>
      <c r="B3" s="87"/>
      <c r="C3" s="87"/>
      <c r="D3" s="14"/>
      <c r="E3" s="89"/>
      <c r="F3" s="89"/>
      <c r="G3" s="89"/>
    </row>
    <row r="4" spans="1:9" ht="14.25" customHeight="1" x14ac:dyDescent="0.3">
      <c r="A4" s="35" t="s">
        <v>36</v>
      </c>
      <c r="B4" s="76"/>
      <c r="C4" s="15"/>
      <c r="D4" s="14"/>
      <c r="E4" s="14"/>
      <c r="F4" s="14"/>
      <c r="G4" s="14"/>
    </row>
    <row r="5" spans="1:9" x14ac:dyDescent="0.3">
      <c r="A5" s="75" t="s">
        <v>3</v>
      </c>
      <c r="B5" s="35"/>
      <c r="C5" s="92" t="s">
        <v>38</v>
      </c>
      <c r="D5" s="92"/>
      <c r="E5" s="92"/>
      <c r="F5" s="92"/>
      <c r="G5" s="92"/>
    </row>
    <row r="6" spans="1:9" x14ac:dyDescent="0.3">
      <c r="A6" s="35"/>
      <c r="B6" s="35"/>
      <c r="C6" s="16"/>
      <c r="D6" s="14"/>
      <c r="E6" s="89"/>
      <c r="F6" s="89"/>
      <c r="G6" s="89"/>
    </row>
    <row r="7" spans="1:9" x14ac:dyDescent="0.3">
      <c r="A7" s="6"/>
      <c r="B7" s="6"/>
      <c r="C7" s="6"/>
      <c r="D7" s="6"/>
      <c r="E7" s="88" t="s">
        <v>10</v>
      </c>
      <c r="F7" s="88"/>
      <c r="G7" s="88"/>
    </row>
    <row r="8" spans="1:9" x14ac:dyDescent="0.3">
      <c r="A8" s="6"/>
      <c r="B8" s="6"/>
      <c r="C8" s="6"/>
      <c r="D8" s="6"/>
      <c r="E8" s="89"/>
      <c r="F8" s="89"/>
      <c r="G8" s="89"/>
    </row>
    <row r="9" spans="1:9" x14ac:dyDescent="0.3">
      <c r="A9" s="6"/>
      <c r="B9" s="6"/>
      <c r="C9" s="6"/>
      <c r="D9" s="6"/>
      <c r="E9" s="89" t="s">
        <v>11</v>
      </c>
      <c r="F9" s="89"/>
      <c r="G9" s="89"/>
    </row>
    <row r="10" spans="1:9" x14ac:dyDescent="0.3">
      <c r="A10" s="6"/>
      <c r="B10" s="6"/>
      <c r="C10" s="6"/>
      <c r="D10" s="6"/>
      <c r="E10" s="7"/>
      <c r="F10" s="7"/>
      <c r="G10" s="7"/>
    </row>
    <row r="11" spans="1:9" ht="17.399999999999999" x14ac:dyDescent="0.3">
      <c r="A11" s="1"/>
      <c r="B11" s="93" t="s">
        <v>12</v>
      </c>
      <c r="C11" s="93"/>
      <c r="D11" s="93"/>
      <c r="E11" s="93"/>
      <c r="F11" s="93"/>
    </row>
    <row r="12" spans="1:9" ht="17.399999999999999" x14ac:dyDescent="0.3">
      <c r="A12" s="1"/>
      <c r="B12" s="10"/>
      <c r="C12" s="10"/>
      <c r="D12" s="10"/>
      <c r="E12" s="10"/>
      <c r="F12" s="10"/>
    </row>
    <row r="13" spans="1:9" ht="87" customHeight="1" thickBot="1" x14ac:dyDescent="0.35">
      <c r="A13" s="80" t="s">
        <v>49</v>
      </c>
      <c r="B13" s="81"/>
      <c r="C13" s="81"/>
      <c r="D13" s="81"/>
      <c r="E13" s="81"/>
      <c r="F13" s="81"/>
      <c r="G13" s="81"/>
    </row>
    <row r="14" spans="1:9" ht="15" customHeight="1" x14ac:dyDescent="0.3">
      <c r="A14" s="98" t="s">
        <v>13</v>
      </c>
      <c r="B14" s="99"/>
      <c r="C14" s="49" t="s">
        <v>17</v>
      </c>
      <c r="D14" s="49" t="s">
        <v>22</v>
      </c>
      <c r="E14" s="45"/>
      <c r="F14" s="82" t="s">
        <v>18</v>
      </c>
      <c r="G14" s="83"/>
    </row>
    <row r="15" spans="1:9" ht="13.5" customHeight="1" x14ac:dyDescent="0.3">
      <c r="A15" s="94" t="s">
        <v>14</v>
      </c>
      <c r="B15" s="95"/>
      <c r="C15" s="42" t="s">
        <v>19</v>
      </c>
      <c r="D15" s="42" t="s">
        <v>22</v>
      </c>
      <c r="E15" s="40"/>
      <c r="F15" s="84" t="s">
        <v>18</v>
      </c>
      <c r="G15" s="85"/>
    </row>
    <row r="16" spans="1:9" ht="12.75" customHeight="1" x14ac:dyDescent="0.3">
      <c r="A16" s="94" t="s">
        <v>15</v>
      </c>
      <c r="B16" s="95"/>
      <c r="C16" s="42" t="s">
        <v>20</v>
      </c>
      <c r="D16" s="42" t="s">
        <v>22</v>
      </c>
      <c r="E16" s="40"/>
      <c r="F16" s="84" t="s">
        <v>18</v>
      </c>
      <c r="G16" s="85"/>
    </row>
    <row r="17" spans="1:10" ht="13.5" customHeight="1" x14ac:dyDescent="0.3">
      <c r="A17" s="94" t="s">
        <v>16</v>
      </c>
      <c r="B17" s="95"/>
      <c r="C17" s="42" t="s">
        <v>21</v>
      </c>
      <c r="D17" s="42" t="s">
        <v>22</v>
      </c>
      <c r="E17" s="40"/>
      <c r="F17" s="84" t="s">
        <v>18</v>
      </c>
      <c r="G17" s="85"/>
    </row>
    <row r="18" spans="1:10" ht="49.2" customHeight="1" thickBot="1" x14ac:dyDescent="0.35">
      <c r="A18" s="96" t="s">
        <v>44</v>
      </c>
      <c r="B18" s="97"/>
      <c r="C18" s="50" t="s">
        <v>39</v>
      </c>
      <c r="D18" s="51" t="s">
        <v>22</v>
      </c>
      <c r="E18" s="50">
        <f>xx_total_RN</f>
        <v>1504.04</v>
      </c>
      <c r="F18" s="78" t="s">
        <v>18</v>
      </c>
      <c r="G18" s="79"/>
    </row>
    <row r="19" spans="1:10" ht="15.6" customHeight="1" x14ac:dyDescent="0.3">
      <c r="A19" s="104" t="s">
        <v>48</v>
      </c>
      <c r="B19" s="102"/>
      <c r="C19" s="102" t="s">
        <v>42</v>
      </c>
      <c r="D19" s="102"/>
      <c r="E19" s="102"/>
      <c r="F19" s="102"/>
      <c r="G19" s="103"/>
    </row>
    <row r="20" spans="1:10" ht="22.2" customHeight="1" thickBot="1" x14ac:dyDescent="0.35">
      <c r="A20" s="38"/>
      <c r="B20" s="57">
        <v>1504.04</v>
      </c>
      <c r="C20" s="100">
        <f>B20/4.7591</f>
        <v>316.03454434662012</v>
      </c>
      <c r="D20" s="100"/>
      <c r="E20" s="100"/>
      <c r="F20" s="100"/>
      <c r="G20" s="101"/>
    </row>
    <row r="21" spans="1:10" ht="36" x14ac:dyDescent="0.3">
      <c r="A21" s="52" t="s">
        <v>4</v>
      </c>
      <c r="B21" s="53" t="s">
        <v>5</v>
      </c>
      <c r="C21" s="54" t="s">
        <v>6</v>
      </c>
      <c r="D21" s="54" t="s">
        <v>7</v>
      </c>
      <c r="E21" s="55" t="s">
        <v>8</v>
      </c>
      <c r="F21" s="55" t="s">
        <v>40</v>
      </c>
      <c r="G21" s="56" t="s">
        <v>41</v>
      </c>
    </row>
    <row r="22" spans="1:10" ht="22.8" x14ac:dyDescent="0.3">
      <c r="A22" s="46" t="s">
        <v>51</v>
      </c>
      <c r="B22" s="42" t="s">
        <v>60</v>
      </c>
      <c r="C22" s="43" t="s">
        <v>27</v>
      </c>
      <c r="D22" s="44" t="s">
        <v>52</v>
      </c>
      <c r="E22" s="41" t="s">
        <v>51</v>
      </c>
      <c r="F22" s="41"/>
      <c r="G22" s="47">
        <v>1504.04</v>
      </c>
    </row>
    <row r="23" spans="1:10" ht="15" customHeight="1" thickBot="1" x14ac:dyDescent="0.35">
      <c r="A23" s="37"/>
      <c r="B23" s="48" t="s">
        <v>9</v>
      </c>
      <c r="C23" s="48"/>
      <c r="D23" s="48"/>
      <c r="E23" s="48"/>
      <c r="F23" s="48"/>
      <c r="G23" s="19">
        <f>G22</f>
        <v>1504.04</v>
      </c>
    </row>
    <row r="24" spans="1:10" ht="15" customHeight="1" x14ac:dyDescent="0.3">
      <c r="A24" s="36"/>
      <c r="B24" s="71"/>
      <c r="C24" s="71"/>
      <c r="D24" s="71"/>
      <c r="E24" s="71"/>
      <c r="F24" s="71"/>
      <c r="G24" s="72"/>
    </row>
    <row r="25" spans="1:10" ht="155.4" customHeight="1" x14ac:dyDescent="0.3">
      <c r="A25" s="90" t="s">
        <v>61</v>
      </c>
      <c r="B25" s="90"/>
      <c r="C25" s="90"/>
      <c r="D25" s="90"/>
      <c r="E25" s="90"/>
      <c r="F25" s="90"/>
      <c r="G25" s="90"/>
      <c r="J25" s="39"/>
    </row>
    <row r="26" spans="1:10" x14ac:dyDescent="0.3">
      <c r="B26" s="2" t="s">
        <v>46</v>
      </c>
      <c r="E26" s="4"/>
      <c r="F26" s="77" t="s">
        <v>63</v>
      </c>
      <c r="G26" s="9"/>
    </row>
    <row r="27" spans="1:10" x14ac:dyDescent="0.3">
      <c r="B27" s="8" t="s">
        <v>62</v>
      </c>
      <c r="E27" s="4"/>
      <c r="F27" s="2"/>
      <c r="G27" s="2"/>
    </row>
    <row r="30" spans="1:10" x14ac:dyDescent="0.3">
      <c r="B30" s="2" t="s">
        <v>47</v>
      </c>
      <c r="C30" s="2"/>
    </row>
    <row r="31" spans="1:10" x14ac:dyDescent="0.3">
      <c r="B31" s="1" t="s">
        <v>50</v>
      </c>
    </row>
  </sheetData>
  <mergeCells count="27">
    <mergeCell ref="A25:G25"/>
    <mergeCell ref="D2:E2"/>
    <mergeCell ref="C5:G5"/>
    <mergeCell ref="E6:G6"/>
    <mergeCell ref="E7:G7"/>
    <mergeCell ref="E8:G8"/>
    <mergeCell ref="E9:G9"/>
    <mergeCell ref="B11:F11"/>
    <mergeCell ref="A17:B17"/>
    <mergeCell ref="A18:B18"/>
    <mergeCell ref="A14:B14"/>
    <mergeCell ref="A15:B15"/>
    <mergeCell ref="A16:B16"/>
    <mergeCell ref="C20:G20"/>
    <mergeCell ref="C19:G19"/>
    <mergeCell ref="A19:B19"/>
    <mergeCell ref="A1:D1"/>
    <mergeCell ref="A2:C2"/>
    <mergeCell ref="A3:C3"/>
    <mergeCell ref="F2:G2"/>
    <mergeCell ref="E3:G3"/>
    <mergeCell ref="F18:G18"/>
    <mergeCell ref="A13:G13"/>
    <mergeCell ref="F14:G14"/>
    <mergeCell ref="F15:G15"/>
    <mergeCell ref="F16:G16"/>
    <mergeCell ref="F17:G17"/>
  </mergeCells>
  <pageMargins left="0.7" right="0.7" top="0.75" bottom="0.75" header="0.3" footer="0.3"/>
  <pageSetup paperSize="9" scale="8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tabSelected="1" topLeftCell="A22" zoomScaleNormal="100" workbookViewId="0">
      <selection activeCell="G8" sqref="G8"/>
    </sheetView>
  </sheetViews>
  <sheetFormatPr defaultRowHeight="14.4" x14ac:dyDescent="0.3"/>
  <cols>
    <col min="1" max="1" width="3.6640625" customWidth="1"/>
    <col min="2" max="2" width="41.6640625" customWidth="1"/>
    <col min="3" max="3" width="5.44140625" customWidth="1"/>
    <col min="4" max="4" width="8.33203125" customWidth="1"/>
    <col min="5" max="5" width="11.88671875" customWidth="1"/>
    <col min="6" max="6" width="13.5546875" customWidth="1"/>
    <col min="10" max="10" width="82.77734375" customWidth="1"/>
  </cols>
  <sheetData>
    <row r="1" spans="1:16" ht="37.950000000000003" customHeight="1" x14ac:dyDescent="0.3">
      <c r="A1" s="86"/>
      <c r="B1" s="86"/>
      <c r="C1" s="86"/>
      <c r="D1" s="1"/>
      <c r="E1" s="1"/>
    </row>
    <row r="2" spans="1:16" ht="15" customHeight="1" x14ac:dyDescent="0.3">
      <c r="A2" s="87" t="s">
        <v>0</v>
      </c>
      <c r="B2" s="87"/>
      <c r="C2" s="91"/>
      <c r="D2" s="91"/>
      <c r="E2" s="105"/>
      <c r="F2" s="105"/>
      <c r="G2" s="3"/>
      <c r="H2" s="3"/>
    </row>
    <row r="3" spans="1:16" ht="14.25" customHeight="1" x14ac:dyDescent="0.3">
      <c r="A3" s="87" t="s">
        <v>37</v>
      </c>
      <c r="B3" s="87"/>
      <c r="C3" s="14"/>
      <c r="D3" s="89"/>
      <c r="E3" s="89"/>
      <c r="F3" s="89"/>
    </row>
    <row r="4" spans="1:16" ht="40.200000000000003" customHeight="1" x14ac:dyDescent="0.3">
      <c r="A4" s="87" t="s">
        <v>66</v>
      </c>
      <c r="B4" s="87"/>
      <c r="C4" s="87"/>
      <c r="D4" s="87"/>
      <c r="E4" s="87"/>
      <c r="F4" s="87"/>
      <c r="H4" s="109" t="s">
        <v>65</v>
      </c>
      <c r="I4" s="109"/>
      <c r="J4" s="109"/>
      <c r="K4" s="109"/>
      <c r="L4" s="109"/>
      <c r="M4" s="109"/>
      <c r="N4" s="109"/>
      <c r="O4" s="109"/>
      <c r="P4" s="109"/>
    </row>
    <row r="5" spans="1:16" x14ac:dyDescent="0.3">
      <c r="A5" s="74"/>
      <c r="B5" s="74"/>
      <c r="C5" s="74"/>
      <c r="D5" s="74"/>
      <c r="E5" s="74"/>
      <c r="F5" s="74"/>
      <c r="H5" s="108"/>
      <c r="I5" s="108"/>
      <c r="J5" s="108"/>
      <c r="K5" s="108"/>
      <c r="L5" s="108"/>
      <c r="M5" s="108"/>
      <c r="N5" s="108"/>
      <c r="O5" s="108"/>
      <c r="P5" s="108"/>
    </row>
    <row r="6" spans="1:16" ht="14.25" customHeight="1" x14ac:dyDescent="0.3">
      <c r="A6" s="74"/>
      <c r="B6" s="107" t="s">
        <v>64</v>
      </c>
      <c r="C6" s="107"/>
      <c r="D6" s="107"/>
      <c r="E6" s="107"/>
      <c r="F6" s="73"/>
    </row>
    <row r="7" spans="1:16" ht="14.25" customHeight="1" x14ac:dyDescent="0.3">
      <c r="A7" s="74"/>
      <c r="B7" s="106"/>
      <c r="C7" s="106"/>
      <c r="D7" s="106"/>
      <c r="E7" s="106"/>
      <c r="F7" s="73"/>
    </row>
    <row r="8" spans="1:16" ht="32.4" customHeight="1" x14ac:dyDescent="0.3">
      <c r="A8" s="87" t="s">
        <v>74</v>
      </c>
      <c r="B8" s="87"/>
      <c r="C8" s="87"/>
      <c r="D8" s="87"/>
      <c r="E8" s="87"/>
      <c r="F8" s="87"/>
    </row>
    <row r="9" spans="1:16" ht="14.25" customHeight="1" thickBot="1" x14ac:dyDescent="0.35">
      <c r="A9" s="106"/>
      <c r="B9" s="106"/>
      <c r="C9" s="106"/>
      <c r="D9" s="106"/>
      <c r="E9" s="106"/>
      <c r="F9" s="106"/>
    </row>
    <row r="10" spans="1:16" ht="36.6" thickBot="1" x14ac:dyDescent="0.35">
      <c r="A10" s="23" t="s">
        <v>4</v>
      </c>
      <c r="B10" s="24" t="s">
        <v>5</v>
      </c>
      <c r="C10" s="25" t="s">
        <v>7</v>
      </c>
      <c r="D10" s="26" t="s">
        <v>8</v>
      </c>
      <c r="E10" s="27" t="s">
        <v>40</v>
      </c>
      <c r="F10" s="28" t="s">
        <v>41</v>
      </c>
    </row>
    <row r="11" spans="1:16" ht="15" thickBot="1" x14ac:dyDescent="0.35">
      <c r="A11" s="23"/>
      <c r="B11" s="24" t="s">
        <v>73</v>
      </c>
      <c r="C11" s="25"/>
      <c r="D11" s="26"/>
      <c r="E11" s="27"/>
      <c r="F11" s="28"/>
    </row>
    <row r="12" spans="1:16" ht="14.25" customHeight="1" x14ac:dyDescent="0.3">
      <c r="A12" s="31">
        <v>1</v>
      </c>
      <c r="B12" s="61" t="s">
        <v>33</v>
      </c>
      <c r="C12" s="67" t="s">
        <v>23</v>
      </c>
      <c r="D12" s="32">
        <v>20</v>
      </c>
      <c r="E12" s="33">
        <v>1.680672268907563</v>
      </c>
      <c r="F12" s="34">
        <f>xx_cantitate*xx_pretunitate</f>
        <v>33.613445378151262</v>
      </c>
      <c r="H12" s="17"/>
      <c r="J12" s="17"/>
    </row>
    <row r="13" spans="1:16" ht="14.25" customHeight="1" x14ac:dyDescent="0.3">
      <c r="A13" s="5">
        <f>xx_nr_crt+1</f>
        <v>2</v>
      </c>
      <c r="B13" s="62" t="s">
        <v>24</v>
      </c>
      <c r="C13" s="68" t="s">
        <v>23</v>
      </c>
      <c r="D13" s="12">
        <v>3</v>
      </c>
      <c r="E13" s="21">
        <v>13.445378151260504</v>
      </c>
      <c r="F13" s="18">
        <f>D13*E13</f>
        <v>40.336134453781511</v>
      </c>
      <c r="H13" s="17"/>
      <c r="J13" s="17"/>
    </row>
    <row r="14" spans="1:16" ht="14.25" customHeight="1" x14ac:dyDescent="0.3">
      <c r="A14" s="5">
        <f>A13+1</f>
        <v>3</v>
      </c>
      <c r="B14" s="62" t="s">
        <v>25</v>
      </c>
      <c r="C14" s="68" t="s">
        <v>23</v>
      </c>
      <c r="D14" s="12">
        <v>3</v>
      </c>
      <c r="E14" s="21">
        <v>15.126050420168069</v>
      </c>
      <c r="F14" s="18">
        <f t="shared" ref="F14:F31" si="0">D14*E14</f>
        <v>45.378151260504204</v>
      </c>
      <c r="H14" s="17"/>
      <c r="J14" s="17"/>
    </row>
    <row r="15" spans="1:16" ht="14.25" customHeight="1" x14ac:dyDescent="0.3">
      <c r="A15" s="5">
        <f t="shared" ref="A15:A31" si="1">A14+1</f>
        <v>4</v>
      </c>
      <c r="B15" s="63" t="s">
        <v>53</v>
      </c>
      <c r="C15" s="68" t="s">
        <v>23</v>
      </c>
      <c r="D15" s="12">
        <v>3</v>
      </c>
      <c r="E15" s="21">
        <v>16.806722689075631</v>
      </c>
      <c r="F15" s="18">
        <f t="shared" si="0"/>
        <v>50.420168067226896</v>
      </c>
      <c r="H15" s="17"/>
      <c r="J15" s="17"/>
    </row>
    <row r="16" spans="1:16" ht="14.25" customHeight="1" x14ac:dyDescent="0.3">
      <c r="A16" s="5">
        <f t="shared" si="1"/>
        <v>5</v>
      </c>
      <c r="B16" s="63" t="s">
        <v>54</v>
      </c>
      <c r="C16" s="68" t="s">
        <v>23</v>
      </c>
      <c r="D16" s="12">
        <v>3</v>
      </c>
      <c r="E16" s="21">
        <v>13.445378151260504</v>
      </c>
      <c r="F16" s="18">
        <f t="shared" si="0"/>
        <v>40.336134453781511</v>
      </c>
      <c r="H16" s="17"/>
      <c r="J16" s="17"/>
    </row>
    <row r="17" spans="1:10" ht="14.25" customHeight="1" x14ac:dyDescent="0.3">
      <c r="A17" s="5">
        <f t="shared" si="1"/>
        <v>6</v>
      </c>
      <c r="B17" s="63" t="s">
        <v>26</v>
      </c>
      <c r="C17" s="68" t="s">
        <v>23</v>
      </c>
      <c r="D17" s="12">
        <v>3</v>
      </c>
      <c r="E17" s="21">
        <v>15.126050420168069</v>
      </c>
      <c r="F17" s="18">
        <f t="shared" si="0"/>
        <v>45.378151260504204</v>
      </c>
      <c r="H17" s="17"/>
      <c r="J17" s="17"/>
    </row>
    <row r="18" spans="1:10" ht="14.25" customHeight="1" x14ac:dyDescent="0.3">
      <c r="A18" s="5">
        <f t="shared" si="1"/>
        <v>7</v>
      </c>
      <c r="B18" s="63" t="s">
        <v>58</v>
      </c>
      <c r="C18" s="68" t="s">
        <v>23</v>
      </c>
      <c r="D18" s="12">
        <v>3</v>
      </c>
      <c r="E18" s="21">
        <v>16.806722689075631</v>
      </c>
      <c r="F18" s="18">
        <f t="shared" si="0"/>
        <v>50.420168067226896</v>
      </c>
      <c r="H18" s="17"/>
      <c r="J18" s="17"/>
    </row>
    <row r="19" spans="1:10" ht="14.25" customHeight="1" x14ac:dyDescent="0.3">
      <c r="A19" s="5">
        <f t="shared" si="1"/>
        <v>8</v>
      </c>
      <c r="B19" s="63" t="s">
        <v>32</v>
      </c>
      <c r="C19" s="68" t="s">
        <v>23</v>
      </c>
      <c r="D19" s="12">
        <v>10</v>
      </c>
      <c r="E19" s="21">
        <v>2.1008403361344539</v>
      </c>
      <c r="F19" s="18">
        <f t="shared" si="0"/>
        <v>21.008403361344538</v>
      </c>
      <c r="H19" s="17"/>
      <c r="J19" s="17"/>
    </row>
    <row r="20" spans="1:10" ht="20.399999999999999" x14ac:dyDescent="0.3">
      <c r="A20" s="5">
        <f t="shared" si="1"/>
        <v>9</v>
      </c>
      <c r="B20" s="64" t="s">
        <v>45</v>
      </c>
      <c r="C20" s="68" t="s">
        <v>23</v>
      </c>
      <c r="D20" s="12">
        <v>10</v>
      </c>
      <c r="E20" s="21">
        <v>1.680672268907563</v>
      </c>
      <c r="F20" s="18">
        <f t="shared" si="0"/>
        <v>16.806722689075631</v>
      </c>
      <c r="H20" s="17"/>
      <c r="J20" s="17"/>
    </row>
    <row r="21" spans="1:10" ht="14.25" customHeight="1" x14ac:dyDescent="0.3">
      <c r="A21" s="5">
        <f t="shared" si="1"/>
        <v>10</v>
      </c>
      <c r="B21" s="62" t="s">
        <v>59</v>
      </c>
      <c r="C21" s="68" t="s">
        <v>23</v>
      </c>
      <c r="D21" s="12">
        <v>5</v>
      </c>
      <c r="E21" s="21">
        <v>11.764705882352942</v>
      </c>
      <c r="F21" s="18">
        <f t="shared" si="0"/>
        <v>58.82352941176471</v>
      </c>
      <c r="H21" s="17"/>
      <c r="J21" s="17"/>
    </row>
    <row r="22" spans="1:10" ht="14.25" customHeight="1" x14ac:dyDescent="0.3">
      <c r="A22" s="5">
        <f t="shared" si="1"/>
        <v>11</v>
      </c>
      <c r="B22" s="65" t="s">
        <v>28</v>
      </c>
      <c r="C22" s="68" t="s">
        <v>23</v>
      </c>
      <c r="D22" s="12">
        <v>3</v>
      </c>
      <c r="E22" s="21">
        <v>33.613445378151262</v>
      </c>
      <c r="F22" s="18">
        <f t="shared" si="0"/>
        <v>100.84033613445379</v>
      </c>
      <c r="H22" s="17"/>
    </row>
    <row r="23" spans="1:10" ht="20.399999999999999" x14ac:dyDescent="0.3">
      <c r="A23" s="5">
        <f t="shared" si="1"/>
        <v>12</v>
      </c>
      <c r="B23" s="65" t="s">
        <v>57</v>
      </c>
      <c r="C23" s="68" t="s">
        <v>23</v>
      </c>
      <c r="D23" s="12">
        <v>1</v>
      </c>
      <c r="E23" s="21">
        <v>210.08</v>
      </c>
      <c r="F23" s="58">
        <f t="shared" si="0"/>
        <v>210.08</v>
      </c>
      <c r="H23" s="17"/>
    </row>
    <row r="24" spans="1:10" x14ac:dyDescent="0.3">
      <c r="A24" s="5">
        <f t="shared" si="1"/>
        <v>13</v>
      </c>
      <c r="B24" s="65" t="s">
        <v>56</v>
      </c>
      <c r="C24" s="68" t="s">
        <v>23</v>
      </c>
      <c r="D24" s="12">
        <v>3</v>
      </c>
      <c r="E24" s="21">
        <v>25.210084033613448</v>
      </c>
      <c r="F24" s="18">
        <f t="shared" si="0"/>
        <v>75.630252100840352</v>
      </c>
      <c r="H24" s="17"/>
    </row>
    <row r="25" spans="1:10" ht="14.25" customHeight="1" x14ac:dyDescent="0.3">
      <c r="A25" s="5">
        <f t="shared" si="1"/>
        <v>14</v>
      </c>
      <c r="B25" s="65" t="s">
        <v>29</v>
      </c>
      <c r="C25" s="68" t="s">
        <v>23</v>
      </c>
      <c r="D25" s="12">
        <v>3</v>
      </c>
      <c r="E25" s="21">
        <v>29.411764705882355</v>
      </c>
      <c r="F25" s="18">
        <f t="shared" si="0"/>
        <v>88.235294117647072</v>
      </c>
      <c r="H25" s="17"/>
    </row>
    <row r="26" spans="1:10" ht="20.399999999999999" x14ac:dyDescent="0.3">
      <c r="A26" s="5">
        <f t="shared" si="1"/>
        <v>15</v>
      </c>
      <c r="B26" s="65" t="s">
        <v>30</v>
      </c>
      <c r="C26" s="68" t="s">
        <v>23</v>
      </c>
      <c r="D26" s="12">
        <v>1</v>
      </c>
      <c r="E26" s="21">
        <v>26.890756302521009</v>
      </c>
      <c r="F26" s="18">
        <f t="shared" si="0"/>
        <v>26.890756302521009</v>
      </c>
      <c r="H26" s="17"/>
    </row>
    <row r="27" spans="1:10" x14ac:dyDescent="0.3">
      <c r="A27" s="5">
        <f t="shared" si="1"/>
        <v>16</v>
      </c>
      <c r="B27" s="65" t="s">
        <v>31</v>
      </c>
      <c r="C27" s="68" t="s">
        <v>23</v>
      </c>
      <c r="D27" s="12">
        <v>1</v>
      </c>
      <c r="E27" s="21">
        <v>294.11764705882354</v>
      </c>
      <c r="F27" s="18">
        <f t="shared" si="0"/>
        <v>294.11764705882354</v>
      </c>
      <c r="H27" s="17"/>
    </row>
    <row r="28" spans="1:10" ht="14.25" customHeight="1" x14ac:dyDescent="0.3">
      <c r="A28" s="5">
        <f t="shared" si="1"/>
        <v>17</v>
      </c>
      <c r="B28" s="65" t="s">
        <v>55</v>
      </c>
      <c r="C28" s="68" t="s">
        <v>23</v>
      </c>
      <c r="D28" s="12">
        <v>2</v>
      </c>
      <c r="E28" s="21">
        <v>26.050420168067227</v>
      </c>
      <c r="F28" s="18">
        <f t="shared" si="0"/>
        <v>52.100840336134453</v>
      </c>
      <c r="H28" s="17"/>
    </row>
    <row r="29" spans="1:10" x14ac:dyDescent="0.3">
      <c r="A29" s="5">
        <f t="shared" si="1"/>
        <v>18</v>
      </c>
      <c r="B29" s="65" t="s">
        <v>34</v>
      </c>
      <c r="C29" s="68" t="s">
        <v>23</v>
      </c>
      <c r="D29" s="12">
        <v>2</v>
      </c>
      <c r="E29" s="21">
        <v>84.033613445378151</v>
      </c>
      <c r="F29" s="18">
        <f t="shared" si="0"/>
        <v>168.0672268907563</v>
      </c>
      <c r="H29" s="17"/>
    </row>
    <row r="30" spans="1:10" x14ac:dyDescent="0.3">
      <c r="A30" s="5">
        <f t="shared" si="1"/>
        <v>19</v>
      </c>
      <c r="B30" s="65" t="s">
        <v>35</v>
      </c>
      <c r="C30" s="68" t="s">
        <v>23</v>
      </c>
      <c r="D30" s="12">
        <v>7</v>
      </c>
      <c r="E30" s="21">
        <v>7.5630252100840343</v>
      </c>
      <c r="F30" s="18">
        <f t="shared" si="0"/>
        <v>52.941176470588239</v>
      </c>
      <c r="H30" s="17"/>
    </row>
    <row r="31" spans="1:10" ht="24.6" customHeight="1" thickBot="1" x14ac:dyDescent="0.35">
      <c r="A31" s="11">
        <f t="shared" si="1"/>
        <v>20</v>
      </c>
      <c r="B31" s="66" t="s">
        <v>43</v>
      </c>
      <c r="C31" s="69" t="s">
        <v>23</v>
      </c>
      <c r="D31" s="13">
        <v>20</v>
      </c>
      <c r="E31" s="60">
        <v>1.680672268907563</v>
      </c>
      <c r="F31" s="19">
        <f t="shared" si="0"/>
        <v>33.613445378151262</v>
      </c>
      <c r="H31" s="17"/>
    </row>
    <row r="32" spans="1:10" ht="20.399999999999999" customHeight="1" thickBot="1" x14ac:dyDescent="0.35">
      <c r="A32" s="29"/>
      <c r="B32" s="59" t="s">
        <v>9</v>
      </c>
      <c r="C32" s="30"/>
      <c r="D32" s="30"/>
      <c r="E32" s="20"/>
      <c r="F32" s="22">
        <f>SUM(F12:F31)</f>
        <v>1505.0379831932776</v>
      </c>
    </row>
    <row r="33" spans="1:10" ht="20.399999999999999" customHeight="1" x14ac:dyDescent="0.3">
      <c r="A33" s="36"/>
      <c r="B33" s="70"/>
      <c r="C33" s="71"/>
      <c r="D33" s="71"/>
      <c r="E33" s="71"/>
      <c r="F33" s="72"/>
    </row>
    <row r="34" spans="1:10" x14ac:dyDescent="0.3">
      <c r="A34" s="36"/>
      <c r="B34" s="111" t="s">
        <v>67</v>
      </c>
      <c r="C34" s="71"/>
      <c r="D34" s="71"/>
      <c r="E34" s="71"/>
      <c r="F34" s="72"/>
    </row>
    <row r="35" spans="1:10" x14ac:dyDescent="0.3">
      <c r="A35" s="36"/>
      <c r="B35" s="112" t="s">
        <v>72</v>
      </c>
      <c r="C35" s="71"/>
      <c r="D35" s="71"/>
      <c r="E35" s="71"/>
      <c r="F35" s="72"/>
    </row>
    <row r="36" spans="1:10" x14ac:dyDescent="0.3">
      <c r="A36" s="36"/>
      <c r="B36" s="113" t="s">
        <v>69</v>
      </c>
      <c r="C36" s="114"/>
      <c r="D36" s="114"/>
      <c r="E36" s="114"/>
      <c r="F36" s="114"/>
    </row>
    <row r="37" spans="1:10" x14ac:dyDescent="0.3">
      <c r="A37" s="36"/>
      <c r="B37" s="115" t="s">
        <v>70</v>
      </c>
      <c r="C37" s="71"/>
      <c r="D37" s="71"/>
      <c r="E37" s="71"/>
      <c r="F37" s="72"/>
    </row>
    <row r="38" spans="1:10" ht="15.6" x14ac:dyDescent="0.3">
      <c r="A38" s="36"/>
      <c r="B38" s="113" t="s">
        <v>68</v>
      </c>
      <c r="C38" s="113"/>
      <c r="D38" s="113"/>
      <c r="E38" s="113"/>
      <c r="F38" s="113"/>
      <c r="J38" s="110"/>
    </row>
    <row r="39" spans="1:10" ht="15.6" x14ac:dyDescent="0.3">
      <c r="A39" s="36"/>
      <c r="B39" s="113" t="s">
        <v>71</v>
      </c>
      <c r="C39" s="113"/>
      <c r="D39" s="113"/>
      <c r="E39" s="113"/>
      <c r="F39" s="113"/>
      <c r="J39" s="110"/>
    </row>
    <row r="40" spans="1:10" ht="25.2" customHeight="1" x14ac:dyDescent="0.3">
      <c r="A40" s="36"/>
      <c r="B40" s="70"/>
      <c r="C40" s="71"/>
      <c r="D40" s="71"/>
      <c r="E40" s="71"/>
      <c r="F40" s="72"/>
    </row>
    <row r="41" spans="1:10" x14ac:dyDescent="0.3">
      <c r="B41" s="2" t="s">
        <v>46</v>
      </c>
      <c r="D41" s="4"/>
      <c r="E41" s="77" t="s">
        <v>63</v>
      </c>
      <c r="F41" s="9"/>
    </row>
    <row r="42" spans="1:10" x14ac:dyDescent="0.3">
      <c r="B42" s="8" t="s">
        <v>62</v>
      </c>
      <c r="D42" s="4"/>
      <c r="E42" s="2"/>
      <c r="F42" s="2"/>
    </row>
  </sheetData>
  <mergeCells count="13">
    <mergeCell ref="B38:F38"/>
    <mergeCell ref="B39:F39"/>
    <mergeCell ref="A8:F8"/>
    <mergeCell ref="B6:E6"/>
    <mergeCell ref="A4:F4"/>
    <mergeCell ref="H4:P4"/>
    <mergeCell ref="B36:F36"/>
    <mergeCell ref="A1:C1"/>
    <mergeCell ref="A2:B2"/>
    <mergeCell ref="C2:D2"/>
    <mergeCell ref="E2:F2"/>
    <mergeCell ref="A3:B3"/>
    <mergeCell ref="D3:F3"/>
  </mergeCells>
  <pageMargins left="0.7" right="0.7" top="0.75" bottom="0.75" header="0.3" footer="0.3"/>
  <pageSetup paperSize="9" scale="85"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31</vt:i4>
      </vt:variant>
    </vt:vector>
  </HeadingPairs>
  <TitlesOfParts>
    <vt:vector size="33" baseType="lpstr">
      <vt:lpstr>Referat</vt:lpstr>
      <vt:lpstr>Anexa</vt:lpstr>
      <vt:lpstr>xx_altele_numerar</vt:lpstr>
      <vt:lpstr>xx_buget_numerar</vt:lpstr>
      <vt:lpstr>Anexa!xx_cantitate</vt:lpstr>
      <vt:lpstr>xx_cercetare_numerar</vt:lpstr>
      <vt:lpstr>xx_data_propusa</vt:lpstr>
      <vt:lpstr>Anexa!xx_denumire_produs</vt:lpstr>
      <vt:lpstr>xx_directia_generala</vt:lpstr>
      <vt:lpstr>xx_director_financiar_contabil</vt:lpstr>
      <vt:lpstr>xx_email_solicitant</vt:lpstr>
      <vt:lpstr>Anexa!xx_facultate_unitate_cercetare</vt:lpstr>
      <vt:lpstr>xx_facultate_unitate_cercetare</vt:lpstr>
      <vt:lpstr>Anexa!xx_nr_crt</vt:lpstr>
      <vt:lpstr>xx_numar_din_data</vt:lpstr>
      <vt:lpstr>Anexa!xx_nume_prenume_semnatar_document</vt:lpstr>
      <vt:lpstr>xx_nume_prenume_semnatar_document</vt:lpstr>
      <vt:lpstr>Anexa!xx_prettotal</vt:lpstr>
      <vt:lpstr>Anexa!xx_pretunitate</vt:lpstr>
      <vt:lpstr>Anexa!xx_rector</vt:lpstr>
      <vt:lpstr>xx_rector</vt:lpstr>
      <vt:lpstr>xx_sponsorizari_numerar</vt:lpstr>
      <vt:lpstr>xx_suma_altele</vt:lpstr>
      <vt:lpstr>xx_suma_buget</vt:lpstr>
      <vt:lpstr>xx_suma_cercetare</vt:lpstr>
      <vt:lpstr>xx_suma_sponsorizari</vt:lpstr>
      <vt:lpstr>xx_suma_venituri_proprii</vt:lpstr>
      <vt:lpstr>Anexa!xx_telefon_solicitant</vt:lpstr>
      <vt:lpstr>xx_telefon_solicitant</vt:lpstr>
      <vt:lpstr>Anexa!xx_total_RN</vt:lpstr>
      <vt:lpstr>xx_total_RN</vt:lpstr>
      <vt:lpstr>Anexa!xx_um</vt:lpstr>
      <vt:lpstr>xx_venituri_proprii_numerar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STUPARU</dc:creator>
  <cp:lastModifiedBy>Daniela Iozsa</cp:lastModifiedBy>
  <cp:lastPrinted>2020-06-29T11:56:51Z</cp:lastPrinted>
  <dcterms:created xsi:type="dcterms:W3CDTF">2017-04-14T05:15:27Z</dcterms:created>
  <dcterms:modified xsi:type="dcterms:W3CDTF">2020-07-03T13:16:02Z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Type">
    <vt:lpwstr>ReferatNecesitate</vt:lpwstr>
  </property>
  <property fmtid="{D5CDD505-2E9C-101B-9397-08002B2CF9AE}" pid="3" name="generatorId">
    <vt:lpwstr>117</vt:lpwstr>
  </property>
</Properties>
</file>